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<sst xmlns="http://schemas.openxmlformats.org/spreadsheetml/2006/main" count="128" uniqueCount="53">
  <si>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</si>
  <si>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</si>
  <si>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</si>
  <si>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</si>
  <si>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</si>
  <si>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</si>
  <si>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</si>
  <si>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</si>
  <si>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</si>
  <si>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</si>
  <si>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</si>
  <si>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</si>
  <si>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</si>
  <si>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</si>
  <si>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</si>
  <si>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</si>
  <si>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</si>
  <si>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</si>
  <si>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</si>
  <si>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</si>
  <si>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</si>
  <si>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</si>
  <si>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</si>
  <si>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</si>
  <si>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</si>
  <si>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</si>
  <si>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</si>
  <si>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</si>
  <si>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</si>
  <si>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</si>
  <si>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</si>
  <si>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</si>
  <si>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</si>
  <si>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</si>
  <si>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</si>
  <si>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</si>
  <si>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</si>
  <si>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</si>
  <si>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</si>
  <si>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</si>
  <si>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</si>
  <si>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</si>
  <si>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</si>
  <si>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</si>
  <si>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</si>
  <si>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</si>
  <si>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январь-апрель  2013 года</t>
  </si>
  <si>
    <t xml:space="preserve"> план на январь-апрель   2013 года</t>
  </si>
  <si>
    <t xml:space="preserve">факт за январь-апрель          2013 года </t>
  </si>
  <si>
    <t xml:space="preserve"> план на январь-апрель    2013 года</t>
  </si>
  <si>
    <t>факт за январь-апрель            2013 года</t>
  </si>
  <si>
    <t>за  январь-апрель 2012-2013 года</t>
  </si>
  <si>
    <t>факт за январь-апрель          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</si>
</sst>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172" fontId="1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172" fontId="1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3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29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39</v>
      </c>
      <c r="B4" s="59"/>
      <c r="C4" s="59"/>
      <c r="D4" s="59"/>
      <c r="E4" s="59"/>
      <c r="F4" s="7"/>
    </row>
    <row r="5" spans="1:5" ht="17.25" customHeight="1">
      <c r="A5" s="59" t="s">
        <v>51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52</v>
      </c>
      <c r="C8" s="15" t="s">
        <v>50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21602.4</v>
      </c>
      <c r="C9" s="25">
        <f>C10+C19</f>
        <v>23106.499999999996</v>
      </c>
      <c r="D9" s="25">
        <f>C9-B9</f>
        <v>1504.099999999995</v>
      </c>
      <c r="E9" s="26">
        <f>C9/B9*100</f>
        <v>106.96265229789282</v>
      </c>
    </row>
    <row r="10" spans="1:5" ht="17.25" customHeight="1">
      <c r="A10" s="45" t="s">
        <v>19</v>
      </c>
      <c r="B10" s="8">
        <f>SUM(B11:B18)</f>
        <v>15063.5</v>
      </c>
      <c r="C10" s="8">
        <f>SUM(C11:C18)</f>
        <v>15181.099999999999</v>
      </c>
      <c r="D10" s="8">
        <f>C10-B10</f>
        <v>117.59999999999854</v>
      </c>
      <c r="E10" s="13">
        <f aca="true" t="shared" si="0" ref="E10:E30">C10/B10*100</f>
        <v>100.78069505758953</v>
      </c>
    </row>
    <row r="11" spans="1:5" ht="17.25" customHeight="1">
      <c r="A11" s="5" t="s">
        <v>6</v>
      </c>
      <c r="B11" s="10">
        <v>8718.1</v>
      </c>
      <c r="C11" s="10">
        <v>8954.3</v>
      </c>
      <c r="D11" s="8">
        <f aca="true" t="shared" si="1" ref="D11:D30">C11-B11</f>
        <v>236.1999999999989</v>
      </c>
      <c r="E11" s="13">
        <f t="shared" si="0"/>
        <v>102.70930592675008</v>
      </c>
    </row>
    <row r="12" spans="1:5" ht="37.5" customHeight="1">
      <c r="A12" s="6" t="s">
        <v>7</v>
      </c>
      <c r="B12" s="8">
        <v>2846.9</v>
      </c>
      <c r="C12" s="8">
        <v>3553.5</v>
      </c>
      <c r="D12" s="8">
        <f t="shared" si="1"/>
        <v>706.5999999999999</v>
      </c>
      <c r="E12" s="13">
        <f t="shared" si="0"/>
        <v>124.81997962696265</v>
      </c>
    </row>
    <row r="13" spans="1:5" ht="20.25" customHeight="1">
      <c r="A13" s="6" t="s">
        <v>12</v>
      </c>
      <c r="B13" s="8">
        <v>1030.6</v>
      </c>
      <c r="C13" s="8">
        <v>925.9</v>
      </c>
      <c r="D13" s="8">
        <f t="shared" si="1"/>
        <v>-104.69999999999993</v>
      </c>
      <c r="E13" s="13">
        <f t="shared" si="0"/>
        <v>89.84086939646808</v>
      </c>
    </row>
    <row r="14" spans="1:5" ht="59.25" customHeight="1">
      <c r="A14" s="57" t="s">
        <v>45</v>
      </c>
      <c r="B14" s="10"/>
      <c r="C14" s="8">
        <v>18.6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198</v>
      </c>
      <c r="C15" s="10">
        <v>79.9</v>
      </c>
      <c r="D15" s="8">
        <f t="shared" si="1"/>
        <v>-118.1</v>
      </c>
      <c r="E15" s="13">
        <f t="shared" si="0"/>
        <v>40.35353535353536</v>
      </c>
    </row>
    <row r="16" spans="1:5" ht="17.25" customHeight="1">
      <c r="A16" s="5" t="s">
        <v>28</v>
      </c>
      <c r="B16" s="10">
        <v>2173.2</v>
      </c>
      <c r="C16" s="10">
        <v>1510.5</v>
      </c>
      <c r="D16" s="8">
        <f t="shared" si="1"/>
        <v>-662.6999999999998</v>
      </c>
      <c r="E16" s="13">
        <f t="shared" si="0"/>
        <v>69.50579790171176</v>
      </c>
    </row>
    <row r="17" spans="1:5" ht="17.25" customHeight="1">
      <c r="A17" s="6" t="s">
        <v>8</v>
      </c>
      <c r="B17" s="10">
        <v>96.6</v>
      </c>
      <c r="C17" s="10">
        <v>138.4</v>
      </c>
      <c r="D17" s="8">
        <f t="shared" si="1"/>
        <v>41.80000000000001</v>
      </c>
      <c r="E17" s="13">
        <f t="shared" si="0"/>
        <v>143.27122153209112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4" t="s">
        <v>20</v>
      </c>
      <c r="B19" s="8">
        <f>SUM(B20:B29)</f>
        <v>6538.9</v>
      </c>
      <c r="C19" s="8">
        <f>SUM(C20:C29)</f>
        <v>7925.399999999999</v>
      </c>
      <c r="D19" s="8">
        <f t="shared" si="1"/>
        <v>1386.499999999999</v>
      </c>
      <c r="E19" s="13">
        <f t="shared" si="0"/>
        <v>121.2038722109223</v>
      </c>
    </row>
    <row r="20" spans="1:5" ht="56.25" customHeight="1">
      <c r="A20" s="6" t="s">
        <v>22</v>
      </c>
      <c r="B20" s="8">
        <v>915.1</v>
      </c>
      <c r="C20" s="8">
        <v>1286.7</v>
      </c>
      <c r="D20" s="8">
        <f t="shared" si="1"/>
        <v>371.6</v>
      </c>
      <c r="E20" s="13">
        <f t="shared" si="0"/>
        <v>140.60758387061523</v>
      </c>
    </row>
    <row r="21" spans="1:5" ht="31.5" customHeight="1">
      <c r="A21" s="6" t="s">
        <v>13</v>
      </c>
      <c r="B21" s="10">
        <v>176.5</v>
      </c>
      <c r="C21" s="10">
        <v>261.2</v>
      </c>
      <c r="D21" s="8">
        <f t="shared" si="1"/>
        <v>84.69999999999999</v>
      </c>
      <c r="E21" s="13">
        <f t="shared" si="0"/>
        <v>147.98866855524076</v>
      </c>
    </row>
    <row r="22" spans="1:5" ht="36.75" customHeight="1">
      <c r="A22" s="6" t="s">
        <v>23</v>
      </c>
      <c r="B22" s="10">
        <v>4059.4</v>
      </c>
      <c r="C22" s="10">
        <v>4770</v>
      </c>
      <c r="D22" s="8">
        <f t="shared" si="1"/>
        <v>710.5999999999999</v>
      </c>
      <c r="E22" s="13">
        <f t="shared" si="0"/>
        <v>117.50505000739024</v>
      </c>
    </row>
    <row r="23" spans="1:5" ht="36" customHeight="1">
      <c r="A23" s="6" t="s">
        <v>24</v>
      </c>
      <c r="B23" s="10">
        <v>652.1</v>
      </c>
      <c r="C23" s="10">
        <v>1004.2</v>
      </c>
      <c r="D23" s="8">
        <f t="shared" si="1"/>
        <v>352.1</v>
      </c>
      <c r="E23" s="13">
        <f t="shared" si="0"/>
        <v>153.99478607575526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688.2</v>
      </c>
      <c r="C25" s="10">
        <v>541.4</v>
      </c>
      <c r="D25" s="8">
        <f t="shared" si="1"/>
        <v>-146.80000000000007</v>
      </c>
      <c r="E25" s="13">
        <f t="shared" si="0"/>
        <v>78.66899157221738</v>
      </c>
    </row>
    <row r="26" spans="1:5" ht="18" customHeight="1">
      <c r="A26" s="6" t="s">
        <v>27</v>
      </c>
      <c r="B26" s="10">
        <v>17.2</v>
      </c>
      <c r="C26" s="10">
        <v>23.7</v>
      </c>
      <c r="D26" s="8">
        <f t="shared" si="1"/>
        <v>6.5</v>
      </c>
      <c r="E26" s="13">
        <f t="shared" si="0"/>
        <v>137.7906976744186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30.4</v>
      </c>
      <c r="C28" s="10">
        <v>38.2</v>
      </c>
      <c r="D28" s="8">
        <f t="shared" si="1"/>
        <v>7.800000000000004</v>
      </c>
      <c r="E28" s="13">
        <f t="shared" si="0"/>
        <v>125.65789473684212</v>
      </c>
    </row>
    <row r="29" spans="1:5" ht="39.75" customHeight="1" hidden="1">
      <c r="A29" s="6" t="s">
        <v>40</v>
      </c>
      <c r="B29" s="10"/>
      <c r="C29" s="10"/>
      <c r="D29" s="8">
        <f t="shared" si="1"/>
        <v>0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21602.4</v>
      </c>
      <c r="C30" s="9">
        <f>C10+C19</f>
        <v>23106.499999999996</v>
      </c>
      <c r="D30" s="9">
        <f t="shared" si="1"/>
        <v>1504.099999999995</v>
      </c>
      <c r="E30" s="42">
        <f t="shared" si="0"/>
        <v>106.96265229789282</v>
      </c>
    </row>
    <row r="31" spans="1:5" ht="38.25" hidden="1" thickBot="1">
      <c r="A31" s="52" t="s">
        <v>42</v>
      </c>
      <c r="B31" s="53"/>
      <c r="C31" s="53"/>
      <c r="D31" s="54"/>
      <c r="E31" s="42"/>
    </row>
    <row r="32" spans="1:5" ht="38.25" hidden="1" thickBot="1">
      <c r="A32" s="52" t="s">
        <v>43</v>
      </c>
      <c r="B32" s="53"/>
      <c r="C32" s="53"/>
      <c r="D32" s="54"/>
      <c r="E32" s="42"/>
    </row>
    <row r="33" spans="1:5" ht="18.75" thickBot="1">
      <c r="A33" s="55" t="s">
        <v>44</v>
      </c>
      <c r="B33" s="56">
        <f>B32+B31+B30</f>
        <v>21602.4</v>
      </c>
      <c r="C33" s="56">
        <f>C32+C31+C30</f>
        <v>23106.499999999996</v>
      </c>
      <c r="D33" s="56">
        <f>D32+D31+D30</f>
        <v>1504.099999999995</v>
      </c>
      <c r="E33" s="42">
        <f>C33/B33*100</f>
        <v>106.96265229789282</v>
      </c>
    </row>
    <row r="41" ht="12.75">
      <c r="E41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1">
      <pane xSplit="4" ySplit="9" topLeftCell="T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31" sqref="F31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1.71093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3" max="13" width="10.140625" style="0" customWidth="1"/>
    <col min="19" max="19" width="9.7109375" style="0" customWidth="1"/>
    <col min="22" max="22" width="10.140625" style="0" customWidth="1"/>
    <col min="23" max="23" width="10.8515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59" t="s">
        <v>17</v>
      </c>
      <c r="X1" s="59"/>
      <c r="Y1" s="59"/>
    </row>
    <row r="2" ht="15.75" customHeight="1"/>
    <row r="3" spans="1:25" ht="17.25" customHeight="1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39.7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7.25" customHeight="1">
      <c r="A5" s="59" t="s">
        <v>46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0" t="s">
        <v>4</v>
      </c>
      <c r="Y7" s="60"/>
    </row>
    <row r="8" spans="1:25" ht="15.75" customHeight="1" thickBot="1">
      <c r="A8" s="61" t="s">
        <v>0</v>
      </c>
      <c r="B8" s="67" t="s">
        <v>15</v>
      </c>
      <c r="C8" s="68"/>
      <c r="D8" s="68"/>
      <c r="E8" s="72" t="s">
        <v>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</row>
    <row r="9" spans="1:25" ht="37.5" customHeight="1" thickBot="1">
      <c r="A9" s="62"/>
      <c r="B9" s="69"/>
      <c r="C9" s="70"/>
      <c r="D9" s="71"/>
      <c r="E9" s="65" t="s">
        <v>16</v>
      </c>
      <c r="F9" s="65"/>
      <c r="G9" s="66"/>
      <c r="H9" s="64" t="s">
        <v>41</v>
      </c>
      <c r="I9" s="65"/>
      <c r="J9" s="66"/>
      <c r="K9" s="64" t="s">
        <v>33</v>
      </c>
      <c r="L9" s="65"/>
      <c r="M9" s="66"/>
      <c r="N9" s="64" t="s">
        <v>34</v>
      </c>
      <c r="O9" s="65"/>
      <c r="P9" s="66"/>
      <c r="Q9" s="64" t="s">
        <v>35</v>
      </c>
      <c r="R9" s="65"/>
      <c r="S9" s="66"/>
      <c r="T9" s="64" t="s">
        <v>36</v>
      </c>
      <c r="U9" s="65"/>
      <c r="V9" s="66"/>
      <c r="W9" s="64" t="s">
        <v>37</v>
      </c>
      <c r="X9" s="65"/>
      <c r="Y9" s="66"/>
    </row>
    <row r="10" spans="1:25" ht="72" customHeight="1" thickBot="1">
      <c r="A10" s="63"/>
      <c r="B10" s="27" t="s">
        <v>47</v>
      </c>
      <c r="C10" s="28" t="s">
        <v>48</v>
      </c>
      <c r="D10" s="29" t="s">
        <v>1</v>
      </c>
      <c r="E10" s="27" t="s">
        <v>47</v>
      </c>
      <c r="F10" s="28" t="s">
        <v>48</v>
      </c>
      <c r="G10" s="40" t="s">
        <v>1</v>
      </c>
      <c r="H10" s="27" t="s">
        <v>47</v>
      </c>
      <c r="I10" s="28" t="s">
        <v>48</v>
      </c>
      <c r="J10" s="30" t="s">
        <v>1</v>
      </c>
      <c r="K10" s="27" t="s">
        <v>47</v>
      </c>
      <c r="L10" s="28" t="s">
        <v>48</v>
      </c>
      <c r="M10" s="30" t="s">
        <v>1</v>
      </c>
      <c r="N10" s="27" t="s">
        <v>47</v>
      </c>
      <c r="O10" s="28" t="s">
        <v>48</v>
      </c>
      <c r="P10" s="30" t="s">
        <v>1</v>
      </c>
      <c r="Q10" s="27" t="s">
        <v>47</v>
      </c>
      <c r="R10" s="28" t="s">
        <v>48</v>
      </c>
      <c r="S10" s="31" t="s">
        <v>1</v>
      </c>
      <c r="T10" s="27" t="s">
        <v>47</v>
      </c>
      <c r="U10" s="28" t="s">
        <v>48</v>
      </c>
      <c r="V10" s="31" t="s">
        <v>1</v>
      </c>
      <c r="W10" s="27" t="s">
        <v>47</v>
      </c>
      <c r="X10" s="28" t="s">
        <v>48</v>
      </c>
      <c r="Y10" s="31" t="s">
        <v>1</v>
      </c>
    </row>
    <row r="11" spans="1:25" ht="39" customHeight="1" thickBot="1">
      <c r="A11" s="37" t="s">
        <v>9</v>
      </c>
      <c r="B11" s="24">
        <f>B12+B21</f>
        <v>21700.800000000003</v>
      </c>
      <c r="C11" s="25">
        <f>C12+C21</f>
        <v>23106.5</v>
      </c>
      <c r="D11" s="39">
        <f>C11/B11*100</f>
        <v>106.4776413772764</v>
      </c>
      <c r="E11" s="24">
        <f>E12+E21</f>
        <v>13971.2</v>
      </c>
      <c r="F11" s="25">
        <f>F12+F21</f>
        <v>14843.5</v>
      </c>
      <c r="G11" s="51">
        <f>F11/E11*100</f>
        <v>106.24355817682087</v>
      </c>
      <c r="H11" s="24">
        <f>H12+H21</f>
        <v>1407.6</v>
      </c>
      <c r="I11" s="25">
        <f>I12+I21</f>
        <v>1448.9</v>
      </c>
      <c r="J11" s="46">
        <f>I11/H11*100</f>
        <v>102.9340721795965</v>
      </c>
      <c r="K11" s="24">
        <f>K12+K21</f>
        <v>473.79999999999995</v>
      </c>
      <c r="L11" s="25">
        <f>L12+L21</f>
        <v>533</v>
      </c>
      <c r="M11" s="46">
        <f>L11/K11*100</f>
        <v>112.4947235120304</v>
      </c>
      <c r="N11" s="24">
        <f>N12+N21</f>
        <v>802.3000000000001</v>
      </c>
      <c r="O11" s="25">
        <f>O12+O21</f>
        <v>974.8</v>
      </c>
      <c r="P11" s="46">
        <f>O11/N11*100</f>
        <v>121.5006855291038</v>
      </c>
      <c r="Q11" s="24">
        <f>Q12+Q21</f>
        <v>415.3</v>
      </c>
      <c r="R11" s="25">
        <f>R12+R21</f>
        <v>453.6</v>
      </c>
      <c r="S11" s="50">
        <f>R11/Q11*100</f>
        <v>109.22224897664339</v>
      </c>
      <c r="T11" s="24">
        <f>T12+T21</f>
        <v>491.79999999999995</v>
      </c>
      <c r="U11" s="25">
        <f>U12+U21</f>
        <v>559.1</v>
      </c>
      <c r="V11" s="50">
        <f>U11/T11*100</f>
        <v>113.68442456283043</v>
      </c>
      <c r="W11" s="24">
        <f>W12+W21</f>
        <v>4138.8</v>
      </c>
      <c r="X11" s="25">
        <f>X12+X21</f>
        <v>4293.6</v>
      </c>
      <c r="Y11" s="50">
        <f>X11/W11*100</f>
        <v>103.74021455494346</v>
      </c>
    </row>
    <row r="12" spans="1:25" ht="22.5" customHeight="1" thickBot="1">
      <c r="A12" s="37" t="s">
        <v>19</v>
      </c>
      <c r="B12" s="21">
        <f>SUM(B13:B20)</f>
        <v>14276.6</v>
      </c>
      <c r="C12" s="8">
        <f>SUM(C13:C20)</f>
        <v>15181.1</v>
      </c>
      <c r="D12" s="39">
        <f aca="true" t="shared" si="0" ref="D12:D31">C12/B12*100</f>
        <v>106.33554207584439</v>
      </c>
      <c r="E12" s="21">
        <f>SUM(E13:E20)</f>
        <v>8147.1</v>
      </c>
      <c r="F12" s="8">
        <f>SUM(F13:F20)</f>
        <v>8629.7</v>
      </c>
      <c r="G12" s="51">
        <f aca="true" t="shared" si="1" ref="G12:G31">F12/E12*100</f>
        <v>105.92358016963092</v>
      </c>
      <c r="H12" s="36">
        <f>SUM(H13:H20)</f>
        <v>251.10000000000002</v>
      </c>
      <c r="I12" s="8">
        <f>SUM(I13:I20)</f>
        <v>280.8</v>
      </c>
      <c r="J12" s="46">
        <f>I12/H12*100</f>
        <v>111.8279569892473</v>
      </c>
      <c r="K12" s="21">
        <f>SUM(K13:K20)</f>
        <v>401.9</v>
      </c>
      <c r="L12" s="8">
        <f>SUM(L13:L20)</f>
        <v>452.79999999999995</v>
      </c>
      <c r="M12" s="46">
        <f>L12/K12*100</f>
        <v>112.66484200049763</v>
      </c>
      <c r="N12" s="21">
        <f>SUM(N13:N20)</f>
        <v>716.6</v>
      </c>
      <c r="O12" s="8">
        <f>SUM(O13:O20)</f>
        <v>844.5</v>
      </c>
      <c r="P12" s="46">
        <f>O12/N12*100</f>
        <v>117.84817192296957</v>
      </c>
      <c r="Q12" s="21">
        <f>SUM(Q13:Q20)</f>
        <v>344.3</v>
      </c>
      <c r="R12" s="8">
        <f>SUM(R13:R20)</f>
        <v>365.5</v>
      </c>
      <c r="S12" s="50">
        <f>R12/Q12*100</f>
        <v>106.15742085390647</v>
      </c>
      <c r="T12" s="21">
        <f>SUM(T13:T20)</f>
        <v>349.7</v>
      </c>
      <c r="U12" s="8">
        <f>SUM(U13:U20)</f>
        <v>404.3</v>
      </c>
      <c r="V12" s="50">
        <f>U12/T12*100</f>
        <v>115.61338289962826</v>
      </c>
      <c r="W12" s="21">
        <f>SUM(W13:W20)</f>
        <v>4065.9</v>
      </c>
      <c r="X12" s="8">
        <f>SUM(X13:X20)</f>
        <v>4203.5</v>
      </c>
      <c r="Y12" s="50">
        <f>X12/W12*100</f>
        <v>103.38424457069775</v>
      </c>
    </row>
    <row r="13" spans="1:25" ht="17.25" customHeight="1" thickBot="1">
      <c r="A13" s="32" t="s">
        <v>6</v>
      </c>
      <c r="B13" s="21">
        <f>E13+H13+K13+N13+Q13+T13+W13</f>
        <v>8576.2</v>
      </c>
      <c r="C13" s="47">
        <f>F13+I13+L13+O13+R13+U13+X13</f>
        <v>8954.300000000001</v>
      </c>
      <c r="D13" s="39">
        <f t="shared" si="0"/>
        <v>104.40871248338426</v>
      </c>
      <c r="E13" s="21">
        <v>4239.1</v>
      </c>
      <c r="F13" s="47">
        <v>4477.2</v>
      </c>
      <c r="G13" s="51">
        <f t="shared" si="1"/>
        <v>105.61675827416195</v>
      </c>
      <c r="H13" s="43">
        <v>208.3</v>
      </c>
      <c r="I13" s="47">
        <v>213.7</v>
      </c>
      <c r="J13" s="46">
        <f>I13/H13*100</f>
        <v>102.59241478636581</v>
      </c>
      <c r="K13" s="22">
        <v>244.8</v>
      </c>
      <c r="L13" s="47">
        <v>245.1</v>
      </c>
      <c r="M13" s="46">
        <f>L13/K13*100</f>
        <v>100.12254901960785</v>
      </c>
      <c r="N13" s="22">
        <v>256.1</v>
      </c>
      <c r="O13" s="47">
        <v>256.1</v>
      </c>
      <c r="P13" s="46">
        <f>O13/N13*100</f>
        <v>100</v>
      </c>
      <c r="Q13" s="48">
        <v>174</v>
      </c>
      <c r="R13" s="49">
        <v>178.3</v>
      </c>
      <c r="S13" s="50">
        <f>R13/Q13*100</f>
        <v>102.4712643678161</v>
      </c>
      <c r="T13" s="48">
        <v>185.9</v>
      </c>
      <c r="U13" s="49">
        <v>189.1</v>
      </c>
      <c r="V13" s="50">
        <f>U13/T13*100</f>
        <v>101.7213555675094</v>
      </c>
      <c r="W13" s="48">
        <v>3268</v>
      </c>
      <c r="X13" s="49">
        <v>3394.8</v>
      </c>
      <c r="Y13" s="50">
        <f>X13/W13*100</f>
        <v>103.88004895960832</v>
      </c>
    </row>
    <row r="14" spans="1:25" ht="33" customHeight="1" thickBot="1">
      <c r="A14" s="33" t="s">
        <v>7</v>
      </c>
      <c r="B14" s="21">
        <f aca="true" t="shared" si="2" ref="B14:B20">E14+H14+K14+N14+Q14+T14+W14</f>
        <v>3333</v>
      </c>
      <c r="C14" s="47">
        <f aca="true" t="shared" si="3" ref="C14:C20">F14+I14+L14+O14+R14+U14+X14</f>
        <v>3553.5</v>
      </c>
      <c r="D14" s="39">
        <f t="shared" si="0"/>
        <v>106.6156615661566</v>
      </c>
      <c r="E14" s="21">
        <v>3333</v>
      </c>
      <c r="F14" s="47">
        <v>3553.5</v>
      </c>
      <c r="G14" s="51">
        <f t="shared" si="1"/>
        <v>106.6156615661566</v>
      </c>
      <c r="H14" s="43"/>
      <c r="I14" s="47"/>
      <c r="J14" s="46"/>
      <c r="K14" s="22"/>
      <c r="L14" s="47"/>
      <c r="M14" s="46"/>
      <c r="N14" s="22"/>
      <c r="O14" s="47"/>
      <c r="P14" s="46"/>
      <c r="Q14" s="48"/>
      <c r="R14" s="49"/>
      <c r="S14" s="50"/>
      <c r="T14" s="48"/>
      <c r="U14" s="49"/>
      <c r="V14" s="50"/>
      <c r="W14" s="48"/>
      <c r="X14" s="49"/>
      <c r="Y14" s="50"/>
    </row>
    <row r="15" spans="1:25" ht="20.25" customHeight="1" thickBot="1">
      <c r="A15" s="33" t="s">
        <v>12</v>
      </c>
      <c r="B15" s="21">
        <f t="shared" si="2"/>
        <v>819.4</v>
      </c>
      <c r="C15" s="47">
        <f t="shared" si="3"/>
        <v>925.9</v>
      </c>
      <c r="D15" s="39">
        <f t="shared" si="0"/>
        <v>112.99731510861606</v>
      </c>
      <c r="E15" s="21">
        <v>462</v>
      </c>
      <c r="F15" s="47">
        <v>463</v>
      </c>
      <c r="G15" s="51">
        <f t="shared" si="1"/>
        <v>100.21645021645023</v>
      </c>
      <c r="H15" s="43">
        <v>19</v>
      </c>
      <c r="I15" s="47">
        <v>40</v>
      </c>
      <c r="J15" s="46">
        <f>I15/H15*100</f>
        <v>210.52631578947367</v>
      </c>
      <c r="K15" s="22"/>
      <c r="L15" s="47"/>
      <c r="M15" s="46"/>
      <c r="N15" s="22">
        <v>264</v>
      </c>
      <c r="O15" s="47">
        <v>329.6</v>
      </c>
      <c r="P15" s="46">
        <f>O15/N15*100</f>
        <v>124.84848484848486</v>
      </c>
      <c r="Q15" s="48">
        <v>32.4</v>
      </c>
      <c r="R15" s="49">
        <v>32.4</v>
      </c>
      <c r="S15" s="50">
        <f>R15/Q15*100</f>
        <v>100</v>
      </c>
      <c r="T15" s="48">
        <v>42</v>
      </c>
      <c r="U15" s="49">
        <v>60.9</v>
      </c>
      <c r="V15" s="50">
        <f>U15/T15*100</f>
        <v>145</v>
      </c>
      <c r="W15" s="48"/>
      <c r="X15" s="49"/>
      <c r="Y15" s="50"/>
    </row>
    <row r="16" spans="1:25" ht="37.5" customHeight="1" thickBot="1">
      <c r="A16" s="58" t="s">
        <v>45</v>
      </c>
      <c r="B16" s="21"/>
      <c r="C16" s="47">
        <f t="shared" si="3"/>
        <v>18.6</v>
      </c>
      <c r="D16" s="39" t="e">
        <f t="shared" si="0"/>
        <v>#DIV/0!</v>
      </c>
      <c r="E16" s="21"/>
      <c r="F16" s="47">
        <v>18.6</v>
      </c>
      <c r="G16" s="51" t="e">
        <f t="shared" si="1"/>
        <v>#DIV/0!</v>
      </c>
      <c r="H16" s="43"/>
      <c r="I16" s="47"/>
      <c r="J16" s="46"/>
      <c r="K16" s="22"/>
      <c r="L16" s="47"/>
      <c r="M16" s="46"/>
      <c r="N16" s="22"/>
      <c r="O16" s="47"/>
      <c r="P16" s="46"/>
      <c r="Q16" s="48"/>
      <c r="R16" s="49"/>
      <c r="S16" s="50"/>
      <c r="T16" s="48"/>
      <c r="U16" s="49"/>
      <c r="V16" s="50"/>
      <c r="W16" s="48"/>
      <c r="X16" s="49"/>
      <c r="Y16" s="50"/>
    </row>
    <row r="17" spans="1:25" ht="17.25" customHeight="1" thickBot="1">
      <c r="A17" s="32" t="s">
        <v>10</v>
      </c>
      <c r="B17" s="21">
        <f t="shared" si="2"/>
        <v>77</v>
      </c>
      <c r="C17" s="47">
        <f t="shared" si="3"/>
        <v>79.9</v>
      </c>
      <c r="D17" s="39">
        <f t="shared" si="0"/>
        <v>103.76623376623377</v>
      </c>
      <c r="E17" s="21"/>
      <c r="F17" s="47"/>
      <c r="G17" s="51" t="e">
        <f t="shared" si="1"/>
        <v>#DIV/0!</v>
      </c>
      <c r="H17" s="43">
        <v>0.4</v>
      </c>
      <c r="I17" s="47">
        <v>0.5</v>
      </c>
      <c r="J17" s="46">
        <f>I17/H17*100</f>
        <v>125</v>
      </c>
      <c r="K17" s="22">
        <v>0.9</v>
      </c>
      <c r="L17" s="47">
        <v>1.1</v>
      </c>
      <c r="M17" s="46">
        <f>L17/K17*100</f>
        <v>122.22222222222223</v>
      </c>
      <c r="N17" s="22">
        <v>0.1</v>
      </c>
      <c r="O17" s="47">
        <v>0.8</v>
      </c>
      <c r="P17" s="46">
        <f>O17/N17*100</f>
        <v>800</v>
      </c>
      <c r="Q17" s="48">
        <v>1.6</v>
      </c>
      <c r="R17" s="49">
        <v>2.3</v>
      </c>
      <c r="S17" s="50">
        <f>R17/Q17*100</f>
        <v>143.74999999999997</v>
      </c>
      <c r="T17" s="48">
        <v>1.1</v>
      </c>
      <c r="U17" s="49">
        <v>1.3</v>
      </c>
      <c r="V17" s="50">
        <f>U17/T17*100</f>
        <v>118.18181818181816</v>
      </c>
      <c r="W17" s="48">
        <v>72.9</v>
      </c>
      <c r="X17" s="49">
        <v>73.9</v>
      </c>
      <c r="Y17" s="50">
        <f>X17/W17*100</f>
        <v>101.37174211248285</v>
      </c>
    </row>
    <row r="18" spans="1:25" ht="17.25" customHeight="1" thickBot="1">
      <c r="A18" s="32" t="s">
        <v>21</v>
      </c>
      <c r="B18" s="21">
        <f t="shared" si="2"/>
        <v>1358</v>
      </c>
      <c r="C18" s="47">
        <f t="shared" si="3"/>
        <v>1510.5</v>
      </c>
      <c r="D18" s="39">
        <f t="shared" si="0"/>
        <v>111.22974963181149</v>
      </c>
      <c r="E18" s="21"/>
      <c r="F18" s="47"/>
      <c r="G18" s="51"/>
      <c r="H18" s="43">
        <v>23.4</v>
      </c>
      <c r="I18" s="47">
        <v>26.6</v>
      </c>
      <c r="J18" s="46">
        <f>I18/H18*100</f>
        <v>113.6752136752137</v>
      </c>
      <c r="K18" s="22">
        <v>156.2</v>
      </c>
      <c r="L18" s="47">
        <v>206.6</v>
      </c>
      <c r="M18" s="46">
        <f>L18/K18*100</f>
        <v>132.26632522407172</v>
      </c>
      <c r="N18" s="22">
        <v>196.4</v>
      </c>
      <c r="O18" s="47">
        <v>245</v>
      </c>
      <c r="P18" s="46">
        <f>O18/N18*100</f>
        <v>124.74541751527495</v>
      </c>
      <c r="Q18" s="48">
        <v>136.3</v>
      </c>
      <c r="R18" s="49">
        <v>150</v>
      </c>
      <c r="S18" s="50">
        <f>R18/Q18*100</f>
        <v>110.05135730007336</v>
      </c>
      <c r="T18" s="48">
        <v>120.7</v>
      </c>
      <c r="U18" s="49">
        <v>147.5</v>
      </c>
      <c r="V18" s="50">
        <f>U18/T18*100</f>
        <v>122.20381110190554</v>
      </c>
      <c r="W18" s="48">
        <v>725</v>
      </c>
      <c r="X18" s="49">
        <v>734.8</v>
      </c>
      <c r="Y18" s="50">
        <f>X18/W18*100</f>
        <v>101.35172413793103</v>
      </c>
    </row>
    <row r="19" spans="1:25" ht="17.25" customHeight="1" thickBot="1">
      <c r="A19" s="33" t="s">
        <v>8</v>
      </c>
      <c r="B19" s="21">
        <f t="shared" si="2"/>
        <v>113</v>
      </c>
      <c r="C19" s="47">
        <f t="shared" si="3"/>
        <v>138.4</v>
      </c>
      <c r="D19" s="39">
        <f t="shared" si="0"/>
        <v>122.4778761061947</v>
      </c>
      <c r="E19" s="21">
        <v>113</v>
      </c>
      <c r="F19" s="47">
        <v>117.4</v>
      </c>
      <c r="G19" s="51">
        <f t="shared" si="1"/>
        <v>103.89380530973452</v>
      </c>
      <c r="H19" s="43"/>
      <c r="I19" s="47"/>
      <c r="J19" s="46"/>
      <c r="K19" s="22"/>
      <c r="L19" s="47"/>
      <c r="M19" s="46"/>
      <c r="N19" s="22"/>
      <c r="O19" s="47">
        <v>13</v>
      </c>
      <c r="P19" s="46"/>
      <c r="Q19" s="48"/>
      <c r="R19" s="49">
        <v>2.5</v>
      </c>
      <c r="S19" s="50"/>
      <c r="T19" s="48"/>
      <c r="U19" s="49">
        <v>5.5</v>
      </c>
      <c r="V19" s="50"/>
      <c r="W19" s="48"/>
      <c r="X19" s="49"/>
      <c r="Y19" s="50"/>
    </row>
    <row r="20" spans="1:25" ht="17.25" customHeight="1" thickBot="1">
      <c r="A20" s="34" t="s">
        <v>14</v>
      </c>
      <c r="B20" s="21">
        <f t="shared" si="2"/>
        <v>0</v>
      </c>
      <c r="C20" s="47">
        <f t="shared" si="3"/>
        <v>0</v>
      </c>
      <c r="D20" s="39"/>
      <c r="E20" s="21"/>
      <c r="F20" s="47"/>
      <c r="G20" s="51"/>
      <c r="H20" s="43"/>
      <c r="I20" s="47"/>
      <c r="J20" s="46"/>
      <c r="K20" s="22"/>
      <c r="L20" s="47"/>
      <c r="M20" s="46"/>
      <c r="N20" s="22"/>
      <c r="O20" s="47"/>
      <c r="P20" s="46"/>
      <c r="Q20" s="48"/>
      <c r="R20" s="49"/>
      <c r="S20" s="50"/>
      <c r="T20" s="48"/>
      <c r="U20" s="49"/>
      <c r="V20" s="50"/>
      <c r="W20" s="48"/>
      <c r="X20" s="49"/>
      <c r="Y20" s="50"/>
    </row>
    <row r="21" spans="1:25" ht="17.25" customHeight="1" thickBot="1">
      <c r="A21" s="38" t="s">
        <v>20</v>
      </c>
      <c r="B21" s="21">
        <f>SUM(B22:B30)</f>
        <v>7424.200000000001</v>
      </c>
      <c r="C21" s="8">
        <f>SUM(C22:C30)</f>
        <v>7925.4</v>
      </c>
      <c r="D21" s="39">
        <f t="shared" si="0"/>
        <v>106.7508957194041</v>
      </c>
      <c r="E21" s="21">
        <f>SUM(E22:E29)</f>
        <v>5824.099999999999</v>
      </c>
      <c r="F21" s="21">
        <f>SUM(F22:F30)</f>
        <v>6213.799999999999</v>
      </c>
      <c r="G21" s="51">
        <f t="shared" si="1"/>
        <v>106.69116258306003</v>
      </c>
      <c r="H21" s="36">
        <f>SUM(H22:H28)</f>
        <v>1156.5</v>
      </c>
      <c r="I21" s="8">
        <f>SUM(I22:I30)</f>
        <v>1168.1000000000001</v>
      </c>
      <c r="J21" s="46">
        <f>I21/H21*100</f>
        <v>101.0030263726762</v>
      </c>
      <c r="K21" s="21">
        <f>SUM(K22:K28)</f>
        <v>71.89999999999999</v>
      </c>
      <c r="L21" s="8">
        <f>SUM(L22:L30)</f>
        <v>80.19999999999999</v>
      </c>
      <c r="M21" s="46">
        <f>L21/K21*100</f>
        <v>111.54381084840055</v>
      </c>
      <c r="N21" s="21">
        <f>SUM(N22:N28)</f>
        <v>85.7</v>
      </c>
      <c r="O21" s="8">
        <f>SUM(O22:O30)</f>
        <v>130.3</v>
      </c>
      <c r="P21" s="46">
        <f>O21/N21*100</f>
        <v>152.04200700116687</v>
      </c>
      <c r="Q21" s="21">
        <f>SUM(Q22:Q28)</f>
        <v>71</v>
      </c>
      <c r="R21" s="8">
        <f>SUM(R22:R30)</f>
        <v>88.10000000000001</v>
      </c>
      <c r="S21" s="50">
        <f>R21/Q21*100</f>
        <v>124.08450704225353</v>
      </c>
      <c r="T21" s="21">
        <f>SUM(T22:T29)</f>
        <v>142.1</v>
      </c>
      <c r="U21" s="21">
        <f>SUM(U22:U30)</f>
        <v>154.79999999999998</v>
      </c>
      <c r="V21" s="50">
        <f>U21/T21*100</f>
        <v>108.93736805066854</v>
      </c>
      <c r="W21" s="21">
        <f>SUM(W22:W30)</f>
        <v>72.9</v>
      </c>
      <c r="X21" s="21">
        <f>SUM(X22:X30)</f>
        <v>90.1</v>
      </c>
      <c r="Y21" s="50">
        <f>X21/W21*100</f>
        <v>123.59396433470506</v>
      </c>
    </row>
    <row r="22" spans="1:25" ht="48.75" customHeight="1" thickBot="1">
      <c r="A22" s="33" t="s">
        <v>22</v>
      </c>
      <c r="B22" s="21">
        <f>E22+H22+K22+N22+Q22+T22+W22</f>
        <v>1146.2</v>
      </c>
      <c r="C22" s="8">
        <f>F22+I22+L22+O22+R22+U22+X22</f>
        <v>1286.6999999999998</v>
      </c>
      <c r="D22" s="39">
        <f t="shared" si="0"/>
        <v>112.2578956552085</v>
      </c>
      <c r="E22" s="21">
        <v>707.5</v>
      </c>
      <c r="F22" s="47">
        <v>791.5</v>
      </c>
      <c r="G22" s="51">
        <f t="shared" si="1"/>
        <v>111.87279151943463</v>
      </c>
      <c r="H22" s="43">
        <v>181.5</v>
      </c>
      <c r="I22" s="47">
        <v>186.8</v>
      </c>
      <c r="J22" s="46">
        <f>I22/H22*100</f>
        <v>102.92011019283747</v>
      </c>
      <c r="K22" s="22">
        <v>41.8</v>
      </c>
      <c r="L22" s="47">
        <v>44.3</v>
      </c>
      <c r="M22" s="46">
        <f>L22/K22*100</f>
        <v>105.98086124401914</v>
      </c>
      <c r="N22" s="22">
        <v>50.9</v>
      </c>
      <c r="O22" s="47">
        <v>73.7</v>
      </c>
      <c r="P22" s="46">
        <f>O22/N22*100</f>
        <v>144.79371316306484</v>
      </c>
      <c r="Q22" s="48">
        <v>21.4</v>
      </c>
      <c r="R22" s="49">
        <v>33.5</v>
      </c>
      <c r="S22" s="50">
        <f>R22/Q22*100</f>
        <v>156.54205607476638</v>
      </c>
      <c r="T22" s="48">
        <v>77.7</v>
      </c>
      <c r="U22" s="49">
        <v>89.1</v>
      </c>
      <c r="V22" s="50">
        <f>U22/T22*100</f>
        <v>114.67181467181466</v>
      </c>
      <c r="W22" s="48">
        <v>65.4</v>
      </c>
      <c r="X22" s="49">
        <v>67.8</v>
      </c>
      <c r="Y22" s="50">
        <f>X22/W22*100</f>
        <v>103.66972477064218</v>
      </c>
    </row>
    <row r="23" spans="1:25" ht="34.5" customHeight="1" thickBot="1">
      <c r="A23" s="33" t="s">
        <v>13</v>
      </c>
      <c r="B23" s="21">
        <f>E23+H23+K23+N23+Q23+T23+W23</f>
        <v>255.9</v>
      </c>
      <c r="C23" s="8">
        <f aca="true" t="shared" si="4" ref="C23:C28">F23+I23+L23+O23+R23+U23+X23</f>
        <v>261.2</v>
      </c>
      <c r="D23" s="39">
        <f t="shared" si="0"/>
        <v>102.07112153184836</v>
      </c>
      <c r="E23" s="21">
        <v>255.9</v>
      </c>
      <c r="F23" s="47">
        <v>261.2</v>
      </c>
      <c r="G23" s="51">
        <f t="shared" si="1"/>
        <v>102.07112153184836</v>
      </c>
      <c r="H23" s="43"/>
      <c r="I23" s="47"/>
      <c r="J23" s="46"/>
      <c r="K23" s="22"/>
      <c r="L23" s="47"/>
      <c r="M23" s="46"/>
      <c r="N23" s="22"/>
      <c r="O23" s="47"/>
      <c r="P23" s="46"/>
      <c r="Q23" s="48"/>
      <c r="R23" s="49"/>
      <c r="S23" s="50"/>
      <c r="T23" s="48"/>
      <c r="U23" s="49"/>
      <c r="V23" s="50"/>
      <c r="W23" s="48"/>
      <c r="X23" s="49"/>
      <c r="Y23" s="50"/>
    </row>
    <row r="24" spans="1:25" ht="30.75" customHeight="1" thickBot="1">
      <c r="A24" s="33" t="s">
        <v>23</v>
      </c>
      <c r="B24" s="21">
        <f aca="true" t="shared" si="5" ref="B24:B29">E24+H24+K24+N24+Q24+T24+W24</f>
        <v>4499.2</v>
      </c>
      <c r="C24" s="8">
        <f t="shared" si="4"/>
        <v>4770.000000000001</v>
      </c>
      <c r="D24" s="39">
        <f t="shared" si="0"/>
        <v>106.01884779516362</v>
      </c>
      <c r="E24" s="21">
        <v>4295</v>
      </c>
      <c r="F24" s="47">
        <v>4543.6</v>
      </c>
      <c r="G24" s="51">
        <f t="shared" si="1"/>
        <v>105.78812572759023</v>
      </c>
      <c r="H24" s="43">
        <v>49</v>
      </c>
      <c r="I24" s="47">
        <v>54.2</v>
      </c>
      <c r="J24" s="46">
        <f>I24/H24*100</f>
        <v>110.6122448979592</v>
      </c>
      <c r="K24" s="22">
        <v>14.3</v>
      </c>
      <c r="L24" s="47">
        <v>14.3</v>
      </c>
      <c r="M24" s="46">
        <f>L24/K24*100</f>
        <v>100</v>
      </c>
      <c r="N24" s="22">
        <v>32.5</v>
      </c>
      <c r="O24" s="47">
        <v>32.6</v>
      </c>
      <c r="P24" s="46">
        <f>O24/N24*100</f>
        <v>100.30769230769232</v>
      </c>
      <c r="Q24" s="48">
        <v>43.4</v>
      </c>
      <c r="R24" s="49">
        <v>44.7</v>
      </c>
      <c r="S24" s="50">
        <f>R24/Q24*100</f>
        <v>102.99539170506912</v>
      </c>
      <c r="T24" s="48">
        <v>64.3</v>
      </c>
      <c r="U24" s="49">
        <v>65.6</v>
      </c>
      <c r="V24" s="50">
        <f>U24/T24*100</f>
        <v>102.0217729393468</v>
      </c>
      <c r="W24" s="48">
        <v>0.7</v>
      </c>
      <c r="X24" s="49">
        <v>15</v>
      </c>
      <c r="Y24" s="50">
        <f>X24/W24*100</f>
        <v>2142.857142857143</v>
      </c>
    </row>
    <row r="25" spans="1:25" ht="30.75" customHeight="1" thickBot="1">
      <c r="A25" s="33" t="s">
        <v>24</v>
      </c>
      <c r="B25" s="21">
        <f t="shared" si="5"/>
        <v>974.8000000000001</v>
      </c>
      <c r="C25" s="8">
        <f t="shared" si="4"/>
        <v>1004.2</v>
      </c>
      <c r="D25" s="39">
        <f t="shared" si="0"/>
        <v>103.01600328272467</v>
      </c>
      <c r="E25" s="21">
        <v>40.7</v>
      </c>
      <c r="F25" s="47">
        <v>41.4</v>
      </c>
      <c r="G25" s="51">
        <f t="shared" si="1"/>
        <v>101.71990171990171</v>
      </c>
      <c r="H25" s="43">
        <v>924.5</v>
      </c>
      <c r="I25" s="47">
        <v>925.4</v>
      </c>
      <c r="J25" s="46">
        <f>I25/H25*100</f>
        <v>100.09734991887507</v>
      </c>
      <c r="K25" s="22">
        <v>1</v>
      </c>
      <c r="L25" s="47">
        <v>6.6</v>
      </c>
      <c r="M25" s="46">
        <f>L25/K25*100</f>
        <v>660</v>
      </c>
      <c r="N25" s="22">
        <v>1</v>
      </c>
      <c r="O25" s="47">
        <v>22.6</v>
      </c>
      <c r="P25" s="46">
        <f>O25/N25*100</f>
        <v>2260</v>
      </c>
      <c r="Q25" s="48">
        <v>0.7</v>
      </c>
      <c r="R25" s="49">
        <v>0.9</v>
      </c>
      <c r="S25" s="50">
        <f>R25/Q25*100</f>
        <v>128.57142857142858</v>
      </c>
      <c r="T25" s="48">
        <v>0.1</v>
      </c>
      <c r="U25" s="49">
        <v>0.1</v>
      </c>
      <c r="V25" s="50">
        <f>U25/T25*100</f>
        <v>100</v>
      </c>
      <c r="W25" s="48">
        <v>6.8</v>
      </c>
      <c r="X25" s="49">
        <v>7.2</v>
      </c>
      <c r="Y25" s="50">
        <f>X25/W25*100</f>
        <v>105.88235294117648</v>
      </c>
    </row>
    <row r="26" spans="1:25" ht="20.25" customHeight="1" thickBot="1">
      <c r="A26" s="33" t="s">
        <v>25</v>
      </c>
      <c r="B26" s="21">
        <f t="shared" si="5"/>
        <v>0</v>
      </c>
      <c r="C26" s="8">
        <f>F26+I26+L26+O26+R26+U26+X26</f>
        <v>0</v>
      </c>
      <c r="D26" s="39" t="e">
        <f t="shared" si="0"/>
        <v>#DIV/0!</v>
      </c>
      <c r="E26" s="21"/>
      <c r="F26" s="47"/>
      <c r="G26" s="51"/>
      <c r="H26" s="43"/>
      <c r="I26" s="47"/>
      <c r="J26" s="46"/>
      <c r="K26" s="22"/>
      <c r="L26" s="47"/>
      <c r="M26" s="46"/>
      <c r="N26" s="22"/>
      <c r="O26" s="47"/>
      <c r="P26" s="46"/>
      <c r="Q26" s="48"/>
      <c r="R26" s="49"/>
      <c r="S26" s="50"/>
      <c r="T26" s="48"/>
      <c r="U26" s="49"/>
      <c r="V26" s="50"/>
      <c r="W26" s="48"/>
      <c r="X26" s="49"/>
      <c r="Y26" s="50"/>
    </row>
    <row r="27" spans="1:25" ht="20.25" customHeight="1" thickBot="1">
      <c r="A27" s="33" t="s">
        <v>26</v>
      </c>
      <c r="B27" s="21">
        <f t="shared" si="5"/>
        <v>525</v>
      </c>
      <c r="C27" s="8">
        <f t="shared" si="4"/>
        <v>541.4</v>
      </c>
      <c r="D27" s="39">
        <f t="shared" si="0"/>
        <v>103.12380952380953</v>
      </c>
      <c r="E27" s="21">
        <v>525</v>
      </c>
      <c r="F27" s="47">
        <v>541.4</v>
      </c>
      <c r="G27" s="51">
        <f t="shared" si="1"/>
        <v>103.12380952380953</v>
      </c>
      <c r="H27" s="43"/>
      <c r="I27" s="47"/>
      <c r="J27" s="46"/>
      <c r="K27" s="22"/>
      <c r="L27" s="47"/>
      <c r="M27" s="46"/>
      <c r="N27" s="22"/>
      <c r="O27" s="47"/>
      <c r="P27" s="46"/>
      <c r="Q27" s="48"/>
      <c r="R27" s="49"/>
      <c r="S27" s="50"/>
      <c r="T27" s="48"/>
      <c r="U27" s="49"/>
      <c r="V27" s="50"/>
      <c r="W27" s="48"/>
      <c r="X27" s="49"/>
      <c r="Y27" s="50"/>
    </row>
    <row r="28" spans="1:25" ht="18" customHeight="1" thickBot="1">
      <c r="A28" s="33" t="s">
        <v>27</v>
      </c>
      <c r="B28" s="21">
        <f t="shared" si="5"/>
        <v>23.1</v>
      </c>
      <c r="C28" s="8">
        <f t="shared" si="4"/>
        <v>23.699999999999996</v>
      </c>
      <c r="D28" s="39">
        <f t="shared" si="0"/>
        <v>102.59740259740258</v>
      </c>
      <c r="E28" s="21"/>
      <c r="F28" s="47"/>
      <c r="G28" s="51"/>
      <c r="H28" s="43">
        <v>1.5</v>
      </c>
      <c r="I28" s="47">
        <v>1.7</v>
      </c>
      <c r="J28" s="46">
        <f>I28/H28*100</f>
        <v>113.33333333333333</v>
      </c>
      <c r="K28" s="22">
        <v>14.8</v>
      </c>
      <c r="L28" s="47">
        <v>15</v>
      </c>
      <c r="M28" s="46">
        <f>L28/K28*100</f>
        <v>101.35135135135134</v>
      </c>
      <c r="N28" s="22">
        <v>1.3</v>
      </c>
      <c r="O28" s="47">
        <v>1.4</v>
      </c>
      <c r="P28" s="46">
        <f>O28/N28*100</f>
        <v>107.6923076923077</v>
      </c>
      <c r="Q28" s="48">
        <v>5.5</v>
      </c>
      <c r="R28" s="49">
        <v>5.6</v>
      </c>
      <c r="S28" s="50">
        <f>R28/Q28*100</f>
        <v>101.81818181818181</v>
      </c>
      <c r="T28" s="48"/>
      <c r="U28" s="49"/>
      <c r="V28" s="50"/>
      <c r="W28" s="48"/>
      <c r="X28" s="49"/>
      <c r="Y28" s="50"/>
    </row>
    <row r="29" spans="1:25" ht="15.75" customHeight="1" thickBot="1">
      <c r="A29" s="33" t="s">
        <v>32</v>
      </c>
      <c r="B29" s="21">
        <f t="shared" si="5"/>
        <v>0</v>
      </c>
      <c r="C29" s="8">
        <f>F29+I29+L29+O29+R29+U29+X29</f>
        <v>38.2</v>
      </c>
      <c r="D29" s="39" t="e">
        <f t="shared" si="0"/>
        <v>#DIV/0!</v>
      </c>
      <c r="E29" s="22"/>
      <c r="F29" s="47">
        <v>34.7</v>
      </c>
      <c r="G29" s="51"/>
      <c r="H29" s="43"/>
      <c r="I29" s="47"/>
      <c r="J29" s="46"/>
      <c r="K29" s="22"/>
      <c r="L29" s="47"/>
      <c r="M29" s="46"/>
      <c r="N29" s="22"/>
      <c r="O29" s="47"/>
      <c r="P29" s="46"/>
      <c r="Q29" s="48"/>
      <c r="R29" s="49">
        <v>3.4</v>
      </c>
      <c r="S29" s="50"/>
      <c r="T29" s="48"/>
      <c r="U29" s="49"/>
      <c r="V29" s="50"/>
      <c r="W29" s="48"/>
      <c r="X29" s="49">
        <v>0.1</v>
      </c>
      <c r="Y29" s="50"/>
    </row>
    <row r="30" spans="1:25" ht="15.75" customHeight="1" thickBot="1">
      <c r="A30" s="33"/>
      <c r="B30" s="21"/>
      <c r="C30" s="8"/>
      <c r="D30" s="39"/>
      <c r="E30" s="22"/>
      <c r="F30" s="47"/>
      <c r="G30" s="51"/>
      <c r="H30" s="43"/>
      <c r="I30" s="47"/>
      <c r="J30" s="46"/>
      <c r="K30" s="22"/>
      <c r="L30" s="47"/>
      <c r="M30" s="46"/>
      <c r="N30" s="22"/>
      <c r="O30" s="47"/>
      <c r="P30" s="46"/>
      <c r="Q30" s="48"/>
      <c r="R30" s="49"/>
      <c r="S30" s="50"/>
      <c r="T30" s="48"/>
      <c r="U30" s="49"/>
      <c r="V30" s="50"/>
      <c r="W30" s="48"/>
      <c r="X30" s="49"/>
      <c r="Y30" s="50"/>
    </row>
    <row r="31" spans="1:25" ht="24" customHeight="1" thickBot="1">
      <c r="A31" s="35" t="s">
        <v>3</v>
      </c>
      <c r="B31" s="23">
        <f>B12+B21</f>
        <v>21700.800000000003</v>
      </c>
      <c r="C31" s="23">
        <f>C12+C21</f>
        <v>23106.5</v>
      </c>
      <c r="D31" s="39">
        <f t="shared" si="0"/>
        <v>106.4776413772764</v>
      </c>
      <c r="E31" s="23">
        <f>E12+E21</f>
        <v>13971.2</v>
      </c>
      <c r="F31" s="23">
        <f>F12+F21</f>
        <v>14843.5</v>
      </c>
      <c r="G31" s="51">
        <f t="shared" si="1"/>
        <v>106.24355817682087</v>
      </c>
      <c r="H31" s="23">
        <f>H12+H21</f>
        <v>1407.6</v>
      </c>
      <c r="I31" s="23">
        <f>I12+I21</f>
        <v>1448.9</v>
      </c>
      <c r="J31" s="46">
        <f>I31/H31*100</f>
        <v>102.9340721795965</v>
      </c>
      <c r="K31" s="23">
        <f>K12+K21</f>
        <v>473.79999999999995</v>
      </c>
      <c r="L31" s="23">
        <f>L12+L21</f>
        <v>533</v>
      </c>
      <c r="M31" s="46">
        <f>L31/K31*100</f>
        <v>112.4947235120304</v>
      </c>
      <c r="N31" s="23">
        <f>N12+N21</f>
        <v>802.3000000000001</v>
      </c>
      <c r="O31" s="23">
        <f>O12+O21</f>
        <v>974.8</v>
      </c>
      <c r="P31" s="46">
        <f>O31/N31*100</f>
        <v>121.5006855291038</v>
      </c>
      <c r="Q31" s="23">
        <f>Q12+Q21</f>
        <v>415.3</v>
      </c>
      <c r="R31" s="23">
        <f>R12+R21</f>
        <v>453.6</v>
      </c>
      <c r="S31" s="50">
        <f>R31/Q31*100</f>
        <v>109.22224897664339</v>
      </c>
      <c r="T31" s="23">
        <f>T12+T21</f>
        <v>491.79999999999995</v>
      </c>
      <c r="U31" s="23">
        <f>U12+U21</f>
        <v>559.1</v>
      </c>
      <c r="V31" s="50">
        <f>U31/T31*100</f>
        <v>113.68442456283043</v>
      </c>
      <c r="W31" s="23">
        <f>W12+W21</f>
        <v>4138.8</v>
      </c>
      <c r="X31" s="23">
        <f>X12+X21</f>
        <v>4293.6</v>
      </c>
      <c r="Y31" s="50">
        <f>X31/W31*100</f>
        <v>103.74021455494346</v>
      </c>
    </row>
    <row r="42" ht="12.75">
      <c r="E42" s="11"/>
    </row>
  </sheetData>
  <sheetProtection/>
  <mergeCells count="15">
    <mergeCell ref="K9:M9"/>
    <mergeCell ref="N9:P9"/>
    <mergeCell ref="E9:G9"/>
    <mergeCell ref="H9:J9"/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</mergeCells>
  <printOptions/>
  <pageMargins left="0.1968503937007874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18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38</v>
      </c>
      <c r="B4" s="59"/>
      <c r="C4" s="59"/>
      <c r="D4" s="59"/>
      <c r="E4" s="59"/>
      <c r="F4" s="7"/>
    </row>
    <row r="5" spans="1:5" ht="17.25" customHeight="1">
      <c r="A5" s="59" t="s">
        <v>46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41" t="s">
        <v>9</v>
      </c>
      <c r="B9" s="25">
        <f>B10+B19</f>
        <v>21700.800000000003</v>
      </c>
      <c r="C9" s="25">
        <f>C10+C19</f>
        <v>23106.499999999996</v>
      </c>
      <c r="D9" s="25">
        <f>C9-B9</f>
        <v>1405.6999999999935</v>
      </c>
      <c r="E9" s="26">
        <f>C9/B9*100</f>
        <v>106.47764137727637</v>
      </c>
    </row>
    <row r="10" spans="1:5" ht="17.25" customHeight="1">
      <c r="A10" s="45" t="s">
        <v>19</v>
      </c>
      <c r="B10" s="8">
        <f>SUM(B11:B18)</f>
        <v>14276.6</v>
      </c>
      <c r="C10" s="8">
        <f>SUM(C11:C18)</f>
        <v>15181.099999999999</v>
      </c>
      <c r="D10" s="8">
        <f>C10-B10</f>
        <v>904.4999999999982</v>
      </c>
      <c r="E10" s="13">
        <f aca="true" t="shared" si="0" ref="E10:E32">C10/B10*100</f>
        <v>106.33554207584437</v>
      </c>
    </row>
    <row r="11" spans="1:5" ht="17.25" customHeight="1">
      <c r="A11" s="5" t="s">
        <v>6</v>
      </c>
      <c r="B11" s="8">
        <v>8576.2</v>
      </c>
      <c r="C11" s="10">
        <v>8954.3</v>
      </c>
      <c r="D11" s="8">
        <f aca="true" t="shared" si="1" ref="D11:D29">C11-B11</f>
        <v>378.09999999999854</v>
      </c>
      <c r="E11" s="13">
        <f t="shared" si="0"/>
        <v>104.40871248338424</v>
      </c>
    </row>
    <row r="12" spans="1:5" ht="40.5" customHeight="1">
      <c r="A12" s="6" t="s">
        <v>7</v>
      </c>
      <c r="B12" s="8">
        <v>3333</v>
      </c>
      <c r="C12" s="8">
        <v>3553.5</v>
      </c>
      <c r="D12" s="8">
        <f t="shared" si="1"/>
        <v>220.5</v>
      </c>
      <c r="E12" s="13">
        <f t="shared" si="0"/>
        <v>106.6156615661566</v>
      </c>
    </row>
    <row r="13" spans="1:5" ht="20.25" customHeight="1">
      <c r="A13" s="6" t="s">
        <v>12</v>
      </c>
      <c r="B13" s="8">
        <v>819.4</v>
      </c>
      <c r="C13" s="8">
        <v>925.9</v>
      </c>
      <c r="D13" s="8">
        <f t="shared" si="1"/>
        <v>106.5</v>
      </c>
      <c r="E13" s="13">
        <f t="shared" si="0"/>
        <v>112.99731510861606</v>
      </c>
    </row>
    <row r="14" spans="1:5" ht="56.25" customHeight="1">
      <c r="A14" s="57" t="s">
        <v>45</v>
      </c>
      <c r="B14" s="8"/>
      <c r="C14" s="8">
        <v>18.6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8">
        <v>77</v>
      </c>
      <c r="C15" s="10">
        <v>79.9</v>
      </c>
      <c r="D15" s="8">
        <f t="shared" si="1"/>
        <v>2.9000000000000057</v>
      </c>
      <c r="E15" s="13">
        <f t="shared" si="0"/>
        <v>103.76623376623377</v>
      </c>
    </row>
    <row r="16" spans="1:5" ht="17.25" customHeight="1">
      <c r="A16" s="5" t="s">
        <v>28</v>
      </c>
      <c r="B16" s="8">
        <v>1358</v>
      </c>
      <c r="C16" s="10">
        <v>1510.5</v>
      </c>
      <c r="D16" s="8">
        <f t="shared" si="1"/>
        <v>152.5</v>
      </c>
      <c r="E16" s="13">
        <f t="shared" si="0"/>
        <v>111.22974963181149</v>
      </c>
    </row>
    <row r="17" spans="1:5" ht="17.25" customHeight="1">
      <c r="A17" s="6" t="s">
        <v>8</v>
      </c>
      <c r="B17" s="8">
        <v>113</v>
      </c>
      <c r="C17" s="10">
        <v>138.4</v>
      </c>
      <c r="D17" s="8">
        <f t="shared" si="1"/>
        <v>25.400000000000006</v>
      </c>
      <c r="E17" s="13">
        <f t="shared" si="0"/>
        <v>122.4778761061947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4" t="s">
        <v>20</v>
      </c>
      <c r="B19" s="8">
        <f>SUM(B20:B28)</f>
        <v>7424.200000000001</v>
      </c>
      <c r="C19" s="8">
        <f>SUM(C20:C28)</f>
        <v>7925.399999999999</v>
      </c>
      <c r="D19" s="8">
        <f t="shared" si="1"/>
        <v>501.199999999998</v>
      </c>
      <c r="E19" s="13">
        <f t="shared" si="0"/>
        <v>106.75089571940408</v>
      </c>
    </row>
    <row r="20" spans="1:5" ht="56.25" customHeight="1">
      <c r="A20" s="6" t="s">
        <v>22</v>
      </c>
      <c r="B20" s="8">
        <v>1146.2</v>
      </c>
      <c r="C20" s="8">
        <v>1286.7</v>
      </c>
      <c r="D20" s="8">
        <f t="shared" si="1"/>
        <v>140.5</v>
      </c>
      <c r="E20" s="13">
        <f t="shared" si="0"/>
        <v>112.25789565520851</v>
      </c>
    </row>
    <row r="21" spans="1:5" ht="31.5" customHeight="1">
      <c r="A21" s="6" t="s">
        <v>13</v>
      </c>
      <c r="B21" s="8">
        <v>255.9</v>
      </c>
      <c r="C21" s="10">
        <v>261.2</v>
      </c>
      <c r="D21" s="8">
        <f t="shared" si="1"/>
        <v>5.299999999999983</v>
      </c>
      <c r="E21" s="13">
        <f t="shared" si="0"/>
        <v>102.07112153184836</v>
      </c>
    </row>
    <row r="22" spans="1:5" ht="36.75" customHeight="1">
      <c r="A22" s="6" t="s">
        <v>23</v>
      </c>
      <c r="B22" s="8">
        <v>4499.2</v>
      </c>
      <c r="C22" s="10">
        <v>4770</v>
      </c>
      <c r="D22" s="8">
        <f t="shared" si="1"/>
        <v>270.8000000000002</v>
      </c>
      <c r="E22" s="13">
        <f t="shared" si="0"/>
        <v>106.0188477951636</v>
      </c>
    </row>
    <row r="23" spans="1:5" ht="36" customHeight="1">
      <c r="A23" s="6" t="s">
        <v>24</v>
      </c>
      <c r="B23" s="8">
        <v>974.8</v>
      </c>
      <c r="C23" s="10">
        <v>1004.2</v>
      </c>
      <c r="D23" s="8">
        <f t="shared" si="1"/>
        <v>29.40000000000009</v>
      </c>
      <c r="E23" s="13">
        <f t="shared" si="0"/>
        <v>103.01600328272467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525</v>
      </c>
      <c r="C25" s="10">
        <v>541.4</v>
      </c>
      <c r="D25" s="8">
        <f t="shared" si="1"/>
        <v>16.399999999999977</v>
      </c>
      <c r="E25" s="13">
        <f t="shared" si="0"/>
        <v>103.12380952380953</v>
      </c>
    </row>
    <row r="26" spans="1:5" ht="18" customHeight="1">
      <c r="A26" s="6" t="s">
        <v>27</v>
      </c>
      <c r="B26" s="8">
        <v>23.1</v>
      </c>
      <c r="C26" s="10">
        <v>23.7</v>
      </c>
      <c r="D26" s="8">
        <f t="shared" si="1"/>
        <v>0.5999999999999979</v>
      </c>
      <c r="E26" s="13">
        <f t="shared" si="0"/>
        <v>102.59740259740259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38.2</v>
      </c>
      <c r="D28" s="8"/>
      <c r="E28" s="3"/>
    </row>
    <row r="29" spans="1:5" ht="24" customHeight="1" thickBot="1">
      <c r="A29" s="4" t="s">
        <v>3</v>
      </c>
      <c r="B29" s="9">
        <f>B10+B19</f>
        <v>21700.800000000003</v>
      </c>
      <c r="C29" s="9">
        <f>C10+C19</f>
        <v>23106.499999999996</v>
      </c>
      <c r="D29" s="9">
        <f t="shared" si="1"/>
        <v>1405.6999999999935</v>
      </c>
      <c r="E29" s="42">
        <f t="shared" si="0"/>
        <v>106.47764137727637</v>
      </c>
    </row>
    <row r="30" spans="1:5" ht="38.25" hidden="1" thickBot="1">
      <c r="A30" s="52" t="s">
        <v>42</v>
      </c>
      <c r="B30" s="53"/>
      <c r="C30" s="53"/>
      <c r="D30" s="54"/>
      <c r="E30" s="42"/>
    </row>
    <row r="31" spans="1:5" ht="38.25" hidden="1" thickBot="1">
      <c r="A31" s="52" t="s">
        <v>43</v>
      </c>
      <c r="B31" s="53"/>
      <c r="C31" s="53"/>
      <c r="D31" s="54"/>
      <c r="E31" s="42"/>
    </row>
    <row r="32" spans="1:5" ht="18.75" thickBot="1">
      <c r="A32" s="55" t="s">
        <v>44</v>
      </c>
      <c r="B32" s="56">
        <f>B31+B30+B29</f>
        <v>21700.800000000003</v>
      </c>
      <c r="C32" s="56">
        <f>C31+C30+C29</f>
        <v>23106.499999999996</v>
      </c>
      <c r="D32" s="56">
        <f>D31+D30+D29</f>
        <v>1405.6999999999935</v>
      </c>
      <c r="E32" s="42">
        <f t="shared" si="0"/>
        <v>106.47764137727637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2013-05-07T04:56:24Z</cp:lastPrinted>
  <dcterms:created xsi:type="dcterms:W3CDTF">1996-10-08T23:32:33Z</dcterms:created>
  <dcterms:modified xsi:type="dcterms:W3CDTF">2013-05-07T04:56:28Z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